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535" windowHeight="615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<sst xmlns="http://schemas.openxmlformats.org/spreadsheetml/2006/main" count="185" uniqueCount="134">
  <si>
    <t>CONSOLIDATED INCOME STATEMENT</t>
  </si>
  <si>
    <t>INDIVIDUAL QUARTER</t>
  </si>
  <si>
    <t>CUMULATIVE QUARTER</t>
  </si>
  <si>
    <t>CURRENT</t>
  </si>
  <si>
    <t>YEAR</t>
  </si>
  <si>
    <t>QUARTER</t>
  </si>
  <si>
    <t>RM'000</t>
  </si>
  <si>
    <t>PRECEDING</t>
  </si>
  <si>
    <t>TO DATE</t>
  </si>
  <si>
    <t>PRECEDING YEAR</t>
  </si>
  <si>
    <t>CORRESPONDING</t>
  </si>
  <si>
    <t>PERIOD</t>
  </si>
  <si>
    <t>a.</t>
  </si>
  <si>
    <t>Revenue</t>
  </si>
  <si>
    <t xml:space="preserve">- </t>
  </si>
  <si>
    <t>-</t>
  </si>
  <si>
    <t>b.</t>
  </si>
  <si>
    <t>Investment income</t>
  </si>
  <si>
    <t xml:space="preserve">              -   </t>
  </si>
  <si>
    <t xml:space="preserve">               -   </t>
  </si>
  <si>
    <t xml:space="preserve">   </t>
  </si>
  <si>
    <t>c.</t>
  </si>
  <si>
    <t xml:space="preserve">Other income including interest </t>
  </si>
  <si>
    <t xml:space="preserve">   income</t>
  </si>
  <si>
    <t xml:space="preserve">   depreciation and amortisation, </t>
  </si>
  <si>
    <t xml:space="preserve">   exceptional items, income tax, </t>
  </si>
  <si>
    <t xml:space="preserve">   minority interests and extraordinary </t>
  </si>
  <si>
    <t xml:space="preserve">   items</t>
  </si>
  <si>
    <t>Finance cost</t>
  </si>
  <si>
    <t>Depreciation and amortisation</t>
  </si>
  <si>
    <t>d.</t>
  </si>
  <si>
    <t>Exceptional items</t>
  </si>
  <si>
    <t>e.</t>
  </si>
  <si>
    <t>f.</t>
  </si>
  <si>
    <t xml:space="preserve">Share of profit and losses of associated </t>
  </si>
  <si>
    <t xml:space="preserve">   Companies</t>
  </si>
  <si>
    <t>g.</t>
  </si>
  <si>
    <t xml:space="preserve">   minority  interests and extraordinary </t>
  </si>
  <si>
    <t>h.</t>
  </si>
  <si>
    <t>Income tax</t>
  </si>
  <si>
    <t>i.</t>
  </si>
  <si>
    <t xml:space="preserve">      before deducting minority interests</t>
  </si>
  <si>
    <t>(ii)  Less minority interests</t>
  </si>
  <si>
    <t>j.</t>
  </si>
  <si>
    <t xml:space="preserve">   members of the company</t>
  </si>
  <si>
    <t xml:space="preserve">Earnings per share based on 2(j) above </t>
  </si>
  <si>
    <t xml:space="preserve">   after deducting any provision for </t>
  </si>
  <si>
    <t xml:space="preserve">   preference dividends, if any :-</t>
  </si>
  <si>
    <r>
      <t>(i)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Basic (based on 42,000,000 ordinary shares)</t>
    </r>
  </si>
  <si>
    <t xml:space="preserve">      </t>
  </si>
  <si>
    <t xml:space="preserve"> (sen) </t>
  </si>
  <si>
    <t>(ii)  Fully diluted (based on 42,000,000</t>
  </si>
  <si>
    <t xml:space="preserve">              ordinary shares)</t>
  </si>
  <si>
    <t xml:space="preserve">-           </t>
  </si>
  <si>
    <t xml:space="preserve"> AS AT END </t>
  </si>
  <si>
    <t xml:space="preserve">  OF CURRENT  </t>
  </si>
  <si>
    <t xml:space="preserve"> QUARTER </t>
  </si>
  <si>
    <t xml:space="preserve"> RM'000 </t>
  </si>
  <si>
    <t xml:space="preserve"> AS AT PRECEDING  </t>
  </si>
  <si>
    <t xml:space="preserve"> FINANCIAL  </t>
  </si>
  <si>
    <t xml:space="preserve"> YEAR END </t>
  </si>
  <si>
    <t xml:space="preserve"> 31/03/2005 </t>
  </si>
  <si>
    <t>Current Assets</t>
  </si>
  <si>
    <t>Current Liabilities</t>
  </si>
  <si>
    <t xml:space="preserve">Net Current Assets </t>
  </si>
  <si>
    <t>Share Capital</t>
  </si>
  <si>
    <t>Net assets per share</t>
  </si>
  <si>
    <t>(sen)</t>
  </si>
  <si>
    <t>CONDENSED CONSOLIDATED CASH FLOW STATEMENT</t>
  </si>
  <si>
    <t>RM’000</t>
  </si>
  <si>
    <t>CASH FLOW FROM OPERATING ACTIVITIES</t>
  </si>
  <si>
    <t>Loss before taxation</t>
  </si>
  <si>
    <t>Adjustment for:</t>
  </si>
  <si>
    <t xml:space="preserve">    Depreciation</t>
  </si>
  <si>
    <t xml:space="preserve">    Interest income</t>
  </si>
  <si>
    <t>Operating loss before working capital changes</t>
  </si>
  <si>
    <t xml:space="preserve">    Decrease in receivables</t>
  </si>
  <si>
    <t>Cash used in operations</t>
  </si>
  <si>
    <t xml:space="preserve">    Taxation paid</t>
  </si>
  <si>
    <t>Net cash used in operating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</si>
  <si>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</si>
  <si>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</si>
  <si>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</si>
  <si>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</si>
  <si>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Cash and bank balances</t>
  </si>
  <si>
    <t>Deposits with licensed banks</t>
  </si>
  <si>
    <t>CONDENSED CONSOLIDATED STATEMENT OF CHANGES IN EQUITY</t>
  </si>
  <si>
    <t>DESCRIPTION</t>
  </si>
  <si>
    <t>SHARE CAPITAL</t>
  </si>
  <si>
    <t>ACCUMULATED LOSSES</t>
  </si>
  <si>
    <t>TOTAL</t>
  </si>
  <si>
    <t>RM</t>
  </si>
  <si>
    <t>Balance as at 1 April 2005</t>
  </si>
  <si>
    <t>Net loss for the period</t>
  </si>
  <si>
    <t>Balance at end of period</t>
  </si>
  <si>
    <t>Balance as at 1 April 2004</t>
  </si>
  <si>
    <t>PWE INDUSTRIES BERHAD</t>
  </si>
  <si>
    <t>(18904-M)</t>
  </si>
  <si>
    <t>1.</t>
  </si>
  <si>
    <t>3.</t>
  </si>
  <si>
    <t>4.</t>
  </si>
  <si>
    <t>5.</t>
  </si>
  <si>
    <t>6.</t>
  </si>
  <si>
    <t>12 MONTHS PERIOD ENDED 31 MARCH 2006</t>
  </si>
  <si>
    <t>31/03/2006</t>
  </si>
  <si>
    <t>31/03/2005</t>
  </si>
  <si>
    <t>UNAUDITED CONSOLIDATED BALANCE SHEET AS AT 31 MARCH 2006</t>
  </si>
  <si>
    <t>UNAUDITED RESULTS OF THE GROUP FOR THE 4th QUARTER ENDED 31 MARCH 2006</t>
  </si>
  <si>
    <t>FOR THE 4th QUARTER ENDED 31 MARCH 2006</t>
  </si>
  <si>
    <t>Trade Receivables</t>
  </si>
  <si>
    <t>Cash and cash equivalents</t>
  </si>
  <si>
    <t>Other Receivables</t>
  </si>
  <si>
    <t>Trade Payables</t>
  </si>
  <si>
    <t>Other Payables</t>
  </si>
  <si>
    <t xml:space="preserve"> 31/03/2006</t>
  </si>
  <si>
    <t>12 MONTHS PERIOD ENDED 31 MARCH 2005</t>
  </si>
  <si>
    <t>FOR THE YEAR ENDED 31 MARCH 2006</t>
  </si>
  <si>
    <t>2.</t>
  </si>
  <si>
    <t>Office Equipment and Furniture</t>
  </si>
  <si>
    <t>The Board of Directors of PWE Industries Berhad wishes to announce the unaudited results of the Group for the fourth quarter ended 31 March 2006.</t>
  </si>
  <si>
    <t xml:space="preserve">Net loss attributable to </t>
  </si>
  <si>
    <t xml:space="preserve">i) Loss after income tax   </t>
  </si>
  <si>
    <t xml:space="preserve">Loss before income tax, </t>
  </si>
  <si>
    <t xml:space="preserve">Loss before finance cost,  </t>
  </si>
  <si>
    <t>Accumulated losses</t>
  </si>
  <si>
    <t>Shareholders' Fund</t>
  </si>
  <si>
    <t xml:space="preserve">    Increase in payables</t>
  </si>
  <si>
    <t>Cash flow from investing activity</t>
  </si>
  <si>
    <t>Net cash generated from investing activity</t>
  </si>
  <si>
    <t xml:space="preserve">    Interest received</t>
  </si>
  <si>
    <t>The Condensed Consolidated Statement of Changes In Equity should be read in conjunction with the Annual Financial Report for the year ended 31 March 2005.</t>
  </si>
  <si>
    <t>The Condensed Consolidated Cash Flow Statement should be read in conjunction with the Annual Financial Report for the year ended 31 March 2005.</t>
  </si>
  <si>
    <t>The Condensed Consolidated Balance Sheet should be read in conjunction with the Annual Financial Report for the year ended 31 March 2005.</t>
  </si>
  <si>
    <t>The Condensed Consolidated Income Statement should be read in conjunction with the Annual Financial Report for the year ended 31 March 2005.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</si>
</sst>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 ;[Red]\-0.00\ "/>
    <numFmt numFmtId="177" formatCode="_(* #,##0.0_);_(* \(#,##0.0\);_(* &quot;-&quot;_);_(@_)"/>
    <numFmt numFmtId="178" formatCode="_(* #,##0.00_);_(* \(#,##0.00\);_(* &quot;-&quot;_);_(@_)"/>
    <numFmt numFmtId="179" formatCode="[$-409]dddd\,\ mmmm\ dd\,\ yyyy"/>
    <numFmt numFmtId="180" formatCode="[$-409]d\-mmm\-yy;@"/>
  </numFmts>
  <fonts count="10">
    <font>
      <sz val="10"/>
      <name val="MS Sans Serif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 quotePrefix="1">
      <alignment vertical="top" wrapText="1"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 quotePrefix="1">
      <alignment horizontal="center" vertical="top" wrapText="1"/>
    </xf>
    <xf numFmtId="169" fontId="1" fillId="0" borderId="0" xfId="15" applyNumberFormat="1" applyFont="1" applyAlignment="1">
      <alignment/>
    </xf>
    <xf numFmtId="43" fontId="3" fillId="0" borderId="0" xfId="15" applyFont="1" applyAlignment="1">
      <alignment horizontal="right" vertical="top" wrapText="1"/>
    </xf>
    <xf numFmtId="178" fontId="1" fillId="0" borderId="0" xfId="15" applyNumberFormat="1" applyFont="1" applyAlignment="1">
      <alignment vertical="top"/>
    </xf>
    <xf numFmtId="169" fontId="1" fillId="0" borderId="0" xfId="15" applyNumberFormat="1" applyFont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169" fontId="1" fillId="0" borderId="0" xfId="0" applyNumberFormat="1" applyFont="1" applyAlignment="1">
      <alignment horizontal="right" vertical="top" wrapText="1"/>
    </xf>
    <xf numFmtId="16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9" fontId="1" fillId="0" borderId="1" xfId="15" applyNumberFormat="1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right" vertical="top" wrapText="1"/>
    </xf>
    <xf numFmtId="43" fontId="1" fillId="0" borderId="5" xfId="15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43" fontId="1" fillId="0" borderId="8" xfId="15" applyFont="1" applyBorder="1" applyAlignment="1">
      <alignment horizontal="right" vertical="top" wrapText="1"/>
    </xf>
    <xf numFmtId="169" fontId="1" fillId="0" borderId="8" xfId="15" applyNumberFormat="1" applyFont="1" applyBorder="1" applyAlignment="1">
      <alignment/>
    </xf>
    <xf numFmtId="3" fontId="1" fillId="0" borderId="9" xfId="0" applyNumberFormat="1" applyFont="1" applyBorder="1" applyAlignment="1">
      <alignment horizontal="right" vertical="top" wrapText="1"/>
    </xf>
    <xf numFmtId="169" fontId="1" fillId="0" borderId="2" xfId="15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169" fontId="1" fillId="0" borderId="9" xfId="15" applyNumberFormat="1" applyFont="1" applyBorder="1" applyAlignment="1">
      <alignment/>
    </xf>
    <xf numFmtId="180" fontId="2" fillId="0" borderId="0" xfId="0" applyNumberFormat="1" applyFont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169" fontId="1" fillId="0" borderId="11" xfId="15" applyNumberFormat="1" applyFont="1" applyBorder="1" applyAlignment="1">
      <alignment/>
    </xf>
    <xf numFmtId="169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180" fontId="2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76" fontId="3" fillId="0" borderId="0" xfId="0" applyNumberFormat="1" applyFont="1" applyAlignment="1">
      <alignment horizontal="right" vertical="top" wrapText="1"/>
    </xf>
    <xf numFmtId="176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3" fontId="3" fillId="0" borderId="0" xfId="15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3" fontId="3" fillId="0" borderId="13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  <xf numFmtId="180" fontId="2" fillId="0" borderId="21" xfId="0" applyNumberFormat="1" applyFont="1" applyBorder="1" applyAlignment="1">
      <alignment horizontal="center" vertical="top" wrapText="1"/>
    </xf>
    <xf numFmtId="180" fontId="2" fillId="0" borderId="2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32">
      <selection activeCell="A51" sqref="A51:P51"/>
    </sheetView>
  </sheetViews>
  <sheetFormatPr defaultColWidth="9.140625" defaultRowHeight="12.75"/>
  <cols>
    <col min="1" max="1" width="2.140625" style="10" customWidth="1"/>
    <col min="2" max="2" width="1.57421875" style="10" customWidth="1"/>
    <col min="3" max="3" width="2.421875" style="10" bestFit="1" customWidth="1"/>
    <col min="4" max="6" width="9.140625" style="10" customWidth="1"/>
    <col min="7" max="7" width="6.00390625" style="10" customWidth="1"/>
    <col min="8" max="8" width="5.28125" style="10" bestFit="1" customWidth="1"/>
    <col min="9" max="9" width="10.140625" style="10" bestFit="1" customWidth="1"/>
    <col min="10" max="10" width="6.28125" style="10" customWidth="1"/>
    <col min="11" max="11" width="5.7109375" style="10" bestFit="1" customWidth="1"/>
    <col min="12" max="12" width="3.7109375" style="10" customWidth="1"/>
    <col min="13" max="13" width="7.8515625" style="10" customWidth="1"/>
    <col min="14" max="14" width="6.140625" style="10" customWidth="1"/>
    <col min="15" max="15" width="4.57421875" style="10" customWidth="1"/>
    <col min="16" max="16" width="5.8515625" style="10" customWidth="1"/>
    <col min="17" max="16384" width="9.140625" style="10" customWidth="1"/>
  </cols>
  <sheetData>
    <row r="1" spans="1:16" ht="15.75">
      <c r="A1" s="57" t="s">
        <v>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2.75">
      <c r="A2" s="58" t="s">
        <v>97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5" spans="1:16" ht="12.75" customHeight="1">
      <c r="A5" s="64" t="s">
        <v>107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2.75">
      <c r="A6" s="62"/>
      <c r="B6" s="62"/>
      <c r="C6" s="2"/>
      <c r="D6" s="62"/>
      <c r="E6" s="62"/>
      <c r="F6" s="62"/>
      <c r="G6" s="62"/>
      <c r="H6" s="2"/>
      <c r="I6" s="2"/>
      <c r="J6" s="62"/>
      <c r="K6" s="62"/>
      <c r="L6" s="62"/>
      <c r="M6" s="2"/>
      <c r="N6" s="62"/>
      <c r="O6" s="62"/>
      <c r="P6" s="62"/>
    </row>
    <row r="7" spans="1:16" ht="28.5" customHeight="1">
      <c r="A7" s="63" t="s">
        <v>119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"/>
    </row>
    <row r="8" spans="1:16" ht="12.75">
      <c r="A8" s="62"/>
      <c r="B8" s="62"/>
      <c r="C8" s="2"/>
      <c r="D8" s="62"/>
      <c r="E8" s="62"/>
      <c r="F8" s="62"/>
      <c r="G8" s="62"/>
      <c r="H8" s="2"/>
      <c r="I8" s="2"/>
      <c r="J8" s="62"/>
      <c r="K8" s="62"/>
      <c r="L8" s="62"/>
      <c r="M8" s="2"/>
      <c r="N8" s="62"/>
      <c r="O8" s="62"/>
      <c r="P8" s="62"/>
    </row>
    <row r="9" spans="1:16" ht="12.75" customHeight="1">
      <c r="A9" s="68" t="s">
        <v>0</v>
      </c>
      <c r="B9" s="68"/>
      <c r="C9" s="68"/>
      <c r="D9" s="68"/>
      <c r="E9" s="68"/>
      <c r="F9" s="68"/>
      <c r="G9" s="68"/>
      <c r="H9" s="2"/>
      <c r="I9" s="2"/>
      <c r="J9" s="62"/>
      <c r="K9" s="62"/>
      <c r="L9" s="62"/>
      <c r="M9" s="2"/>
      <c r="N9" s="62"/>
      <c r="O9" s="62"/>
      <c r="P9" s="62"/>
    </row>
    <row r="10" spans="1:16" ht="12.75" customHeight="1">
      <c r="A10" s="64"/>
      <c r="B10" s="64"/>
      <c r="C10" s="1"/>
      <c r="D10" s="64"/>
      <c r="E10" s="64"/>
      <c r="F10" s="64"/>
      <c r="G10" s="64"/>
      <c r="H10" s="1"/>
      <c r="I10" s="64" t="s">
        <v>1</v>
      </c>
      <c r="J10" s="64"/>
      <c r="K10" s="64"/>
      <c r="L10" s="64" t="s">
        <v>2</v>
      </c>
      <c r="M10" s="64"/>
      <c r="N10" s="64"/>
      <c r="O10" s="64"/>
      <c r="P10" s="64"/>
    </row>
    <row r="11" spans="1:16" ht="12.75">
      <c r="A11" s="64"/>
      <c r="B11" s="64"/>
      <c r="C11" s="1"/>
      <c r="D11" s="64"/>
      <c r="E11" s="64"/>
      <c r="F11" s="64"/>
      <c r="G11" s="64"/>
      <c r="H11" s="1"/>
      <c r="I11" s="1" t="s">
        <v>3</v>
      </c>
      <c r="J11" s="64" t="s">
        <v>7</v>
      </c>
      <c r="K11" s="64"/>
      <c r="L11" s="64" t="s">
        <v>3</v>
      </c>
      <c r="M11" s="64"/>
      <c r="N11" s="64" t="s">
        <v>9</v>
      </c>
      <c r="O11" s="64"/>
      <c r="P11" s="64"/>
    </row>
    <row r="12" spans="1:16" ht="12.75" customHeight="1">
      <c r="A12" s="64"/>
      <c r="B12" s="64"/>
      <c r="C12" s="1"/>
      <c r="D12" s="64"/>
      <c r="E12" s="64"/>
      <c r="F12" s="64"/>
      <c r="G12" s="64"/>
      <c r="H12" s="1"/>
      <c r="I12" s="1" t="s">
        <v>4</v>
      </c>
      <c r="J12" s="64" t="s">
        <v>4</v>
      </c>
      <c r="K12" s="64"/>
      <c r="L12" s="64" t="s">
        <v>4</v>
      </c>
      <c r="M12" s="64"/>
      <c r="N12" s="64" t="s">
        <v>10</v>
      </c>
      <c r="O12" s="64"/>
      <c r="P12" s="64"/>
    </row>
    <row r="13" spans="1:16" ht="12.75" customHeight="1">
      <c r="A13" s="64"/>
      <c r="B13" s="64"/>
      <c r="C13" s="1"/>
      <c r="D13" s="64"/>
      <c r="E13" s="64"/>
      <c r="F13" s="64"/>
      <c r="G13" s="64"/>
      <c r="H13" s="1"/>
      <c r="I13" s="1" t="s">
        <v>5</v>
      </c>
      <c r="J13" s="64" t="s">
        <v>5</v>
      </c>
      <c r="K13" s="64"/>
      <c r="L13" s="64" t="s">
        <v>8</v>
      </c>
      <c r="M13" s="64"/>
      <c r="N13" s="64" t="s">
        <v>11</v>
      </c>
      <c r="O13" s="64"/>
      <c r="P13" s="64"/>
    </row>
    <row r="14" spans="1:16" ht="12.75" customHeight="1">
      <c r="A14" s="64"/>
      <c r="B14" s="64"/>
      <c r="C14" s="1"/>
      <c r="D14" s="64"/>
      <c r="E14" s="64"/>
      <c r="F14" s="64"/>
      <c r="G14" s="64"/>
      <c r="H14" s="1"/>
      <c r="I14" s="49">
        <v>38807</v>
      </c>
      <c r="J14" s="56">
        <v>38442</v>
      </c>
      <c r="K14" s="56"/>
      <c r="L14" s="56">
        <v>38807</v>
      </c>
      <c r="M14" s="56"/>
      <c r="N14" s="56">
        <v>38442</v>
      </c>
      <c r="O14" s="56"/>
      <c r="P14" s="56"/>
    </row>
    <row r="15" spans="1:16" ht="12.75" customHeight="1">
      <c r="A15" s="62"/>
      <c r="B15" s="62"/>
      <c r="C15" s="2"/>
      <c r="D15" s="62"/>
      <c r="E15" s="62"/>
      <c r="F15" s="62"/>
      <c r="G15" s="62"/>
      <c r="H15" s="2"/>
      <c r="I15" s="1" t="s">
        <v>6</v>
      </c>
      <c r="J15" s="64" t="s">
        <v>6</v>
      </c>
      <c r="K15" s="64"/>
      <c r="L15" s="64" t="s">
        <v>6</v>
      </c>
      <c r="M15" s="64"/>
      <c r="N15" s="64" t="s">
        <v>6</v>
      </c>
      <c r="O15" s="64"/>
      <c r="P15" s="64"/>
    </row>
    <row r="16" spans="1:16" ht="12.75">
      <c r="A16" s="62"/>
      <c r="B16" s="62"/>
      <c r="C16" s="2"/>
      <c r="D16" s="62"/>
      <c r="E16" s="62"/>
      <c r="F16" s="62"/>
      <c r="G16" s="62"/>
      <c r="H16" s="2"/>
      <c r="I16" s="2"/>
      <c r="J16" s="62"/>
      <c r="K16" s="62"/>
      <c r="L16" s="62"/>
      <c r="M16" s="62"/>
      <c r="N16" s="62"/>
      <c r="O16" s="62"/>
      <c r="P16" s="62"/>
    </row>
    <row r="17" spans="1:16" ht="12.75" customHeight="1">
      <c r="A17" s="63">
        <v>1</v>
      </c>
      <c r="B17" s="63"/>
      <c r="C17" s="3" t="s">
        <v>12</v>
      </c>
      <c r="D17" s="63" t="s">
        <v>13</v>
      </c>
      <c r="E17" s="63"/>
      <c r="F17" s="63"/>
      <c r="G17" s="63"/>
      <c r="H17" s="2"/>
      <c r="I17" s="2" t="s">
        <v>14</v>
      </c>
      <c r="J17" s="62" t="s">
        <v>15</v>
      </c>
      <c r="K17" s="62"/>
      <c r="L17" s="2"/>
      <c r="M17" s="2" t="s">
        <v>14</v>
      </c>
      <c r="N17" s="62" t="s">
        <v>15</v>
      </c>
      <c r="O17" s="62"/>
      <c r="P17" s="62"/>
    </row>
    <row r="18" spans="1:16" ht="12.75" customHeight="1">
      <c r="A18" s="62"/>
      <c r="B18" s="62"/>
      <c r="C18" s="3" t="s">
        <v>16</v>
      </c>
      <c r="D18" s="63" t="s">
        <v>17</v>
      </c>
      <c r="E18" s="63"/>
      <c r="F18" s="63"/>
      <c r="G18" s="63"/>
      <c r="H18" s="2"/>
      <c r="I18" s="2" t="s">
        <v>18</v>
      </c>
      <c r="J18" s="62" t="s">
        <v>15</v>
      </c>
      <c r="K18" s="62"/>
      <c r="L18" s="2"/>
      <c r="M18" s="2" t="s">
        <v>18</v>
      </c>
      <c r="N18" s="62" t="s">
        <v>15</v>
      </c>
      <c r="O18" s="62"/>
      <c r="P18" s="62"/>
    </row>
    <row r="19" spans="1:16" ht="12.75" customHeight="1">
      <c r="A19" s="62" t="s">
        <v>20</v>
      </c>
      <c r="B19" s="62"/>
      <c r="C19" s="63" t="s">
        <v>21</v>
      </c>
      <c r="D19" s="63" t="s">
        <v>22</v>
      </c>
      <c r="E19" s="63"/>
      <c r="F19" s="63"/>
      <c r="G19" s="63"/>
      <c r="H19" s="62"/>
      <c r="I19" s="62" t="s">
        <v>15</v>
      </c>
      <c r="J19" s="62">
        <v>1</v>
      </c>
      <c r="K19" s="62"/>
      <c r="L19" s="62"/>
      <c r="M19" s="62" t="s">
        <v>15</v>
      </c>
      <c r="N19" s="62">
        <v>5</v>
      </c>
      <c r="O19" s="62"/>
      <c r="P19" s="62"/>
    </row>
    <row r="20" spans="1:16" ht="12.75" customHeight="1">
      <c r="A20" s="62"/>
      <c r="B20" s="62"/>
      <c r="C20" s="63"/>
      <c r="D20" s="63" t="s">
        <v>23</v>
      </c>
      <c r="E20" s="63"/>
      <c r="F20" s="63"/>
      <c r="G20" s="63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2.75" customHeight="1">
      <c r="A21" s="63">
        <v>2</v>
      </c>
      <c r="B21" s="63"/>
      <c r="C21" s="63" t="s">
        <v>12</v>
      </c>
      <c r="D21" s="63" t="s">
        <v>123</v>
      </c>
      <c r="E21" s="63"/>
      <c r="F21" s="63"/>
      <c r="G21" s="63"/>
      <c r="H21" s="62"/>
      <c r="I21" s="17">
        <f>+M21+298</f>
        <v>-968</v>
      </c>
      <c r="J21" s="17"/>
      <c r="K21" s="17">
        <v>-246</v>
      </c>
      <c r="L21" s="66"/>
      <c r="M21" s="17">
        <f>-1275+9</f>
        <v>-1266</v>
      </c>
      <c r="N21" s="17"/>
      <c r="O21" s="17"/>
      <c r="P21" s="17">
        <v>-329</v>
      </c>
    </row>
    <row r="22" spans="1:16" ht="12.75" customHeight="1">
      <c r="A22" s="63"/>
      <c r="B22" s="63"/>
      <c r="C22" s="63"/>
      <c r="D22" s="63" t="s">
        <v>24</v>
      </c>
      <c r="E22" s="63"/>
      <c r="F22" s="63"/>
      <c r="G22" s="63"/>
      <c r="H22" s="62"/>
      <c r="I22" s="17"/>
      <c r="J22" s="17"/>
      <c r="K22" s="17"/>
      <c r="L22" s="66"/>
      <c r="M22" s="17"/>
      <c r="N22" s="17"/>
      <c r="O22" s="17"/>
      <c r="P22" s="17"/>
    </row>
    <row r="23" spans="1:16" ht="12.75" customHeight="1">
      <c r="A23" s="62"/>
      <c r="B23" s="62"/>
      <c r="C23" s="2"/>
      <c r="D23" s="63" t="s">
        <v>25</v>
      </c>
      <c r="E23" s="63"/>
      <c r="F23" s="63"/>
      <c r="G23" s="63"/>
      <c r="H23" s="2"/>
      <c r="I23" s="17"/>
      <c r="J23" s="17"/>
      <c r="K23" s="17"/>
      <c r="L23" s="66"/>
      <c r="M23" s="17"/>
      <c r="N23" s="17"/>
      <c r="O23" s="17"/>
      <c r="P23" s="17"/>
    </row>
    <row r="24" spans="1:16" ht="12.75" customHeight="1">
      <c r="A24" s="62"/>
      <c r="B24" s="62"/>
      <c r="C24" s="2"/>
      <c r="D24" s="63" t="s">
        <v>26</v>
      </c>
      <c r="E24" s="63"/>
      <c r="F24" s="63"/>
      <c r="G24" s="63"/>
      <c r="H24" s="2"/>
      <c r="I24" s="17"/>
      <c r="J24" s="17"/>
      <c r="K24" s="17"/>
      <c r="L24" s="66"/>
      <c r="M24" s="17"/>
      <c r="N24" s="17"/>
      <c r="O24" s="17"/>
      <c r="P24" s="17"/>
    </row>
    <row r="25" spans="1:16" ht="12.75" customHeight="1">
      <c r="A25" s="62"/>
      <c r="B25" s="62"/>
      <c r="C25" s="2"/>
      <c r="D25" s="63" t="s">
        <v>27</v>
      </c>
      <c r="E25" s="63"/>
      <c r="F25" s="63"/>
      <c r="G25" s="63"/>
      <c r="H25" s="2"/>
      <c r="I25" s="17"/>
      <c r="J25" s="17"/>
      <c r="K25" s="17"/>
      <c r="L25" s="66"/>
      <c r="M25" s="17"/>
      <c r="N25" s="17"/>
      <c r="O25" s="17"/>
      <c r="P25" s="17"/>
    </row>
    <row r="26" spans="1:16" ht="12.75" customHeight="1">
      <c r="A26" s="62"/>
      <c r="B26" s="62"/>
      <c r="C26" s="3" t="s">
        <v>16</v>
      </c>
      <c r="D26" s="63" t="s">
        <v>28</v>
      </c>
      <c r="E26" s="63"/>
      <c r="F26" s="63"/>
      <c r="G26" s="63"/>
      <c r="H26" s="2"/>
      <c r="I26" s="18">
        <v>0</v>
      </c>
      <c r="J26" s="65">
        <v>0</v>
      </c>
      <c r="K26" s="65"/>
      <c r="L26" s="2"/>
      <c r="M26" s="2" t="s">
        <v>19</v>
      </c>
      <c r="N26" s="65">
        <v>0</v>
      </c>
      <c r="O26" s="65"/>
      <c r="P26" s="65"/>
    </row>
    <row r="27" spans="1:16" ht="12.75" customHeight="1">
      <c r="A27" s="62"/>
      <c r="B27" s="62"/>
      <c r="C27" s="3" t="s">
        <v>21</v>
      </c>
      <c r="D27" s="63" t="s">
        <v>29</v>
      </c>
      <c r="E27" s="63"/>
      <c r="F27" s="63"/>
      <c r="G27" s="63"/>
      <c r="H27" s="2"/>
      <c r="I27" s="17">
        <f>+M27+6</f>
        <v>-3</v>
      </c>
      <c r="J27" s="17"/>
      <c r="K27" s="17">
        <v>-2</v>
      </c>
      <c r="L27" s="2"/>
      <c r="M27" s="17">
        <v>-9</v>
      </c>
      <c r="N27" s="17"/>
      <c r="O27" s="17"/>
      <c r="P27" s="17">
        <v>-9</v>
      </c>
    </row>
    <row r="28" spans="1:16" ht="12.75" customHeight="1">
      <c r="A28" s="62"/>
      <c r="B28" s="62"/>
      <c r="C28" s="3" t="s">
        <v>30</v>
      </c>
      <c r="D28" s="63" t="s">
        <v>31</v>
      </c>
      <c r="E28" s="63"/>
      <c r="F28" s="63"/>
      <c r="G28" s="63"/>
      <c r="H28" s="2"/>
      <c r="I28" s="2" t="s">
        <v>19</v>
      </c>
      <c r="J28" s="65">
        <v>0</v>
      </c>
      <c r="K28" s="65"/>
      <c r="L28" s="2"/>
      <c r="M28" s="18">
        <v>0</v>
      </c>
      <c r="N28" s="62" t="s">
        <v>15</v>
      </c>
      <c r="O28" s="62"/>
      <c r="P28" s="62"/>
    </row>
    <row r="29" spans="1:16" ht="12.75" customHeight="1">
      <c r="A29" s="62"/>
      <c r="B29" s="62"/>
      <c r="C29" s="63" t="s">
        <v>32</v>
      </c>
      <c r="D29" s="63" t="s">
        <v>122</v>
      </c>
      <c r="E29" s="63"/>
      <c r="F29" s="63"/>
      <c r="G29" s="63"/>
      <c r="H29" s="62"/>
      <c r="I29" s="17">
        <f>SUM(I21:I28)</f>
        <v>-971</v>
      </c>
      <c r="J29" s="17"/>
      <c r="K29" s="17">
        <f>SUM(K21:K28)</f>
        <v>-248</v>
      </c>
      <c r="L29" s="66"/>
      <c r="M29" s="17">
        <f>SUM(M21:M28)</f>
        <v>-1275</v>
      </c>
      <c r="N29" s="17"/>
      <c r="O29" s="17"/>
      <c r="P29" s="17">
        <f>SUM(P21:P28)</f>
        <v>-338</v>
      </c>
    </row>
    <row r="30" spans="1:16" ht="12.75" customHeight="1">
      <c r="A30" s="62"/>
      <c r="B30" s="62"/>
      <c r="C30" s="63"/>
      <c r="D30" s="63" t="s">
        <v>26</v>
      </c>
      <c r="E30" s="63"/>
      <c r="F30" s="63"/>
      <c r="G30" s="63"/>
      <c r="H30" s="62"/>
      <c r="I30" s="17"/>
      <c r="J30" s="17"/>
      <c r="K30" s="17"/>
      <c r="L30" s="66"/>
      <c r="M30" s="17"/>
      <c r="N30" s="17"/>
      <c r="O30" s="17"/>
      <c r="P30" s="17"/>
    </row>
    <row r="31" spans="1:16" ht="12.75" customHeight="1">
      <c r="A31" s="62"/>
      <c r="B31" s="62"/>
      <c r="C31" s="2"/>
      <c r="D31" s="63" t="s">
        <v>27</v>
      </c>
      <c r="E31" s="63"/>
      <c r="F31" s="63"/>
      <c r="G31" s="63"/>
      <c r="H31" s="2"/>
      <c r="I31" s="17"/>
      <c r="J31" s="17"/>
      <c r="K31" s="17"/>
      <c r="L31" s="66"/>
      <c r="M31" s="17"/>
      <c r="N31" s="17"/>
      <c r="O31" s="17"/>
      <c r="P31" s="17"/>
    </row>
    <row r="32" spans="1:16" ht="12.75" customHeight="1">
      <c r="A32" s="62"/>
      <c r="B32" s="62"/>
      <c r="C32" s="3" t="s">
        <v>33</v>
      </c>
      <c r="D32" s="63" t="s">
        <v>34</v>
      </c>
      <c r="E32" s="63"/>
      <c r="F32" s="63"/>
      <c r="G32" s="63"/>
      <c r="H32" s="2"/>
      <c r="I32" s="65">
        <v>0</v>
      </c>
      <c r="J32" s="65">
        <v>0</v>
      </c>
      <c r="K32" s="65"/>
      <c r="L32" s="62"/>
      <c r="M32" s="65">
        <v>0</v>
      </c>
      <c r="N32" s="65">
        <v>0</v>
      </c>
      <c r="O32" s="65"/>
      <c r="P32" s="65"/>
    </row>
    <row r="33" spans="1:16" ht="12.75" customHeight="1">
      <c r="A33" s="62"/>
      <c r="B33" s="62"/>
      <c r="C33" s="2"/>
      <c r="D33" s="63" t="s">
        <v>35</v>
      </c>
      <c r="E33" s="63"/>
      <c r="F33" s="63"/>
      <c r="G33" s="63"/>
      <c r="H33" s="2"/>
      <c r="I33" s="65"/>
      <c r="J33" s="65"/>
      <c r="K33" s="65"/>
      <c r="L33" s="62"/>
      <c r="M33" s="65"/>
      <c r="N33" s="65"/>
      <c r="O33" s="65"/>
      <c r="P33" s="65"/>
    </row>
    <row r="34" spans="1:16" ht="12.75" customHeight="1">
      <c r="A34" s="62"/>
      <c r="B34" s="62"/>
      <c r="C34" s="63" t="s">
        <v>36</v>
      </c>
      <c r="D34" s="63" t="s">
        <v>122</v>
      </c>
      <c r="E34" s="63"/>
      <c r="F34" s="63"/>
      <c r="G34" s="63"/>
      <c r="H34" s="62"/>
      <c r="I34" s="17">
        <f>SUM(I29:I33)</f>
        <v>-971</v>
      </c>
      <c r="J34" s="17"/>
      <c r="K34" s="17">
        <f>SUM(K29:K33)</f>
        <v>-248</v>
      </c>
      <c r="L34" s="66"/>
      <c r="M34" s="17">
        <f>SUM(M29:M33)</f>
        <v>-1275</v>
      </c>
      <c r="N34" s="17"/>
      <c r="O34" s="17"/>
      <c r="P34" s="17">
        <f>SUM(P29:R33)</f>
        <v>-338</v>
      </c>
    </row>
    <row r="35" spans="1:16" ht="12.75" customHeight="1">
      <c r="A35" s="62"/>
      <c r="B35" s="62"/>
      <c r="C35" s="63"/>
      <c r="D35" s="63" t="s">
        <v>37</v>
      </c>
      <c r="E35" s="63"/>
      <c r="F35" s="63"/>
      <c r="G35" s="63"/>
      <c r="H35" s="62"/>
      <c r="I35" s="17"/>
      <c r="J35" s="17"/>
      <c r="K35" s="17"/>
      <c r="L35" s="66"/>
      <c r="M35" s="17"/>
      <c r="N35" s="17"/>
      <c r="O35" s="17"/>
      <c r="P35" s="17"/>
    </row>
    <row r="36" spans="1:16" ht="12.75" customHeight="1">
      <c r="A36" s="62"/>
      <c r="B36" s="62"/>
      <c r="C36" s="2"/>
      <c r="D36" s="63" t="s">
        <v>27</v>
      </c>
      <c r="E36" s="63"/>
      <c r="F36" s="63"/>
      <c r="G36" s="63"/>
      <c r="H36" s="2"/>
      <c r="I36" s="17"/>
      <c r="J36" s="17"/>
      <c r="K36" s="17"/>
      <c r="L36" s="66"/>
      <c r="M36" s="17"/>
      <c r="N36" s="17"/>
      <c r="O36" s="17"/>
      <c r="P36" s="17"/>
    </row>
    <row r="37" spans="1:16" ht="12.75" customHeight="1">
      <c r="A37" s="62"/>
      <c r="B37" s="62"/>
      <c r="C37" s="3" t="s">
        <v>38</v>
      </c>
      <c r="D37" s="63" t="s">
        <v>39</v>
      </c>
      <c r="E37" s="63"/>
      <c r="F37" s="63"/>
      <c r="G37" s="63"/>
      <c r="H37" s="2"/>
      <c r="I37" s="18">
        <v>0</v>
      </c>
      <c r="J37" s="17"/>
      <c r="K37" s="17">
        <v>4</v>
      </c>
      <c r="L37" s="2"/>
      <c r="M37" s="18">
        <v>0</v>
      </c>
      <c r="N37" s="17"/>
      <c r="O37" s="17"/>
      <c r="P37" s="17">
        <v>3</v>
      </c>
    </row>
    <row r="38" spans="1:16" ht="12.75" customHeight="1">
      <c r="A38" s="62"/>
      <c r="B38" s="62"/>
      <c r="C38" s="3" t="s">
        <v>40</v>
      </c>
      <c r="D38" s="63" t="s">
        <v>121</v>
      </c>
      <c r="E38" s="63"/>
      <c r="F38" s="63"/>
      <c r="G38" s="63"/>
      <c r="H38" s="2"/>
      <c r="I38" s="17">
        <f>SUM(I34:I37)</f>
        <v>-971</v>
      </c>
      <c r="J38" s="17"/>
      <c r="K38" s="17">
        <f>SUM(K34:K37)</f>
        <v>-244</v>
      </c>
      <c r="L38" s="66"/>
      <c r="M38" s="17">
        <f>SUM(M34:M37)</f>
        <v>-1275</v>
      </c>
      <c r="N38" s="17"/>
      <c r="O38" s="17"/>
      <c r="P38" s="17">
        <f>SUM(P34:R37)</f>
        <v>-335</v>
      </c>
    </row>
    <row r="39" spans="1:16" ht="12.75" customHeight="1">
      <c r="A39" s="62"/>
      <c r="B39" s="62"/>
      <c r="C39" s="2"/>
      <c r="D39" s="63" t="s">
        <v>41</v>
      </c>
      <c r="E39" s="63"/>
      <c r="F39" s="63"/>
      <c r="G39" s="63"/>
      <c r="H39" s="2"/>
      <c r="I39" s="17"/>
      <c r="J39" s="17"/>
      <c r="K39" s="17"/>
      <c r="L39" s="66"/>
      <c r="M39" s="17"/>
      <c r="N39" s="17"/>
      <c r="O39" s="17"/>
      <c r="P39" s="17"/>
    </row>
    <row r="40" spans="1:16" ht="12.75" customHeight="1">
      <c r="A40" s="62"/>
      <c r="B40" s="62"/>
      <c r="C40" s="2"/>
      <c r="D40" s="63" t="s">
        <v>42</v>
      </c>
      <c r="E40" s="63"/>
      <c r="F40" s="63"/>
      <c r="G40" s="63"/>
      <c r="H40" s="2"/>
      <c r="I40" s="2" t="s">
        <v>15</v>
      </c>
      <c r="J40" s="62" t="s">
        <v>15</v>
      </c>
      <c r="K40" s="62"/>
      <c r="L40" s="2"/>
      <c r="M40" s="2" t="s">
        <v>15</v>
      </c>
      <c r="N40" s="62" t="s">
        <v>15</v>
      </c>
      <c r="O40" s="62"/>
      <c r="P40" s="62"/>
    </row>
    <row r="41" spans="1:16" ht="12.75" customHeight="1">
      <c r="A41" s="62"/>
      <c r="B41" s="62"/>
      <c r="C41" s="3" t="s">
        <v>43</v>
      </c>
      <c r="D41" s="63" t="s">
        <v>120</v>
      </c>
      <c r="E41" s="63"/>
      <c r="F41" s="63"/>
      <c r="G41" s="63"/>
      <c r="H41" s="2"/>
      <c r="I41" s="17">
        <f>SUM(I38:I40)</f>
        <v>-971</v>
      </c>
      <c r="J41" s="17"/>
      <c r="K41" s="17">
        <f>SUM(K38:K40)</f>
        <v>-244</v>
      </c>
      <c r="L41" s="66"/>
      <c r="M41" s="17">
        <f>SUM(M38:M40)</f>
        <v>-1275</v>
      </c>
      <c r="N41" s="17"/>
      <c r="O41" s="17"/>
      <c r="P41" s="17">
        <f>SUM(P38:R40)</f>
        <v>-335</v>
      </c>
    </row>
    <row r="42" spans="1:16" ht="12.75" customHeight="1">
      <c r="A42" s="62"/>
      <c r="B42" s="62"/>
      <c r="C42" s="2"/>
      <c r="D42" s="63" t="s">
        <v>44</v>
      </c>
      <c r="E42" s="63"/>
      <c r="F42" s="63"/>
      <c r="G42" s="63"/>
      <c r="H42" s="2"/>
      <c r="I42" s="17"/>
      <c r="J42" s="17"/>
      <c r="K42" s="17"/>
      <c r="L42" s="66"/>
      <c r="M42" s="17"/>
      <c r="N42" s="17"/>
      <c r="O42" s="17"/>
      <c r="P42" s="17"/>
    </row>
    <row r="43" spans="1:16" ht="12.75" customHeight="1">
      <c r="A43" s="63">
        <v>3</v>
      </c>
      <c r="B43" s="63"/>
      <c r="C43" s="3" t="s">
        <v>12</v>
      </c>
      <c r="D43" s="63" t="s">
        <v>45</v>
      </c>
      <c r="E43" s="63"/>
      <c r="F43" s="63"/>
      <c r="G43" s="63"/>
      <c r="H43" s="2"/>
      <c r="I43" s="2"/>
      <c r="J43" s="62"/>
      <c r="K43" s="62"/>
      <c r="L43" s="2"/>
      <c r="M43" s="2"/>
      <c r="N43" s="62"/>
      <c r="O43" s="62"/>
      <c r="P43" s="62"/>
    </row>
    <row r="44" spans="1:16" ht="12.75" customHeight="1">
      <c r="A44" s="62"/>
      <c r="B44" s="62"/>
      <c r="C44" s="2"/>
      <c r="D44" s="63" t="s">
        <v>46</v>
      </c>
      <c r="E44" s="63"/>
      <c r="F44" s="63"/>
      <c r="G44" s="63"/>
      <c r="H44" s="2"/>
      <c r="I44" s="2"/>
      <c r="J44" s="62"/>
      <c r="K44" s="62"/>
      <c r="L44" s="2"/>
      <c r="M44" s="2"/>
      <c r="N44" s="62"/>
      <c r="O44" s="62"/>
      <c r="P44" s="62"/>
    </row>
    <row r="45" spans="1:16" ht="12.75" customHeight="1">
      <c r="A45" s="62"/>
      <c r="B45" s="62"/>
      <c r="C45" s="2"/>
      <c r="D45" s="63" t="s">
        <v>47</v>
      </c>
      <c r="E45" s="63"/>
      <c r="F45" s="63"/>
      <c r="G45" s="63"/>
      <c r="H45" s="2"/>
      <c r="I45" s="2"/>
      <c r="J45" s="62"/>
      <c r="K45" s="62"/>
      <c r="L45" s="2"/>
      <c r="M45" s="2"/>
      <c r="N45" s="62"/>
      <c r="O45" s="62"/>
      <c r="P45" s="62"/>
    </row>
    <row r="46" spans="1:16" ht="25.5" customHeight="1">
      <c r="A46" s="62"/>
      <c r="B46" s="62"/>
      <c r="C46" s="2"/>
      <c r="D46" s="63" t="s">
        <v>48</v>
      </c>
      <c r="E46" s="63"/>
      <c r="F46" s="63"/>
      <c r="G46" s="63"/>
      <c r="H46" s="5" t="s">
        <v>50</v>
      </c>
      <c r="I46" s="19">
        <f>+I41/42000*100</f>
        <v>-2.3119047619047617</v>
      </c>
      <c r="J46" s="59"/>
      <c r="K46" s="19">
        <f>+K41/42000*100</f>
        <v>-0.580952380952381</v>
      </c>
      <c r="L46" s="59"/>
      <c r="M46" s="19">
        <f>+M41/42000*100</f>
        <v>-3.0357142857142856</v>
      </c>
      <c r="N46" s="59"/>
      <c r="O46" s="59"/>
      <c r="P46" s="19">
        <f>+P41/42000*100</f>
        <v>-0.7976190476190477</v>
      </c>
    </row>
    <row r="47" spans="1:16" ht="12.75" customHeight="1">
      <c r="A47" s="62"/>
      <c r="B47" s="62"/>
      <c r="C47" s="2"/>
      <c r="D47" s="63" t="s">
        <v>49</v>
      </c>
      <c r="E47" s="63"/>
      <c r="F47" s="63"/>
      <c r="G47" s="63"/>
      <c r="H47" s="5"/>
      <c r="I47" s="17"/>
      <c r="J47" s="59"/>
      <c r="K47" s="19"/>
      <c r="L47" s="59"/>
      <c r="M47" s="19"/>
      <c r="N47" s="59"/>
      <c r="O47" s="59"/>
      <c r="P47" s="19"/>
    </row>
    <row r="48" spans="1:16" ht="12.75" customHeight="1">
      <c r="A48" s="62"/>
      <c r="B48" s="62"/>
      <c r="C48" s="62"/>
      <c r="D48" s="63" t="s">
        <v>51</v>
      </c>
      <c r="E48" s="63"/>
      <c r="F48" s="63"/>
      <c r="G48" s="63"/>
      <c r="H48" s="55" t="s">
        <v>50</v>
      </c>
      <c r="I48" s="62" t="s">
        <v>53</v>
      </c>
      <c r="J48" s="62" t="s">
        <v>15</v>
      </c>
      <c r="K48" s="62"/>
      <c r="L48" s="62" t="s">
        <v>53</v>
      </c>
      <c r="M48" s="62" t="s">
        <v>53</v>
      </c>
      <c r="N48" s="62" t="s">
        <v>15</v>
      </c>
      <c r="O48" s="62"/>
      <c r="P48" s="62"/>
    </row>
    <row r="49" spans="1:16" ht="12.75" customHeight="1">
      <c r="A49" s="62"/>
      <c r="B49" s="62"/>
      <c r="C49" s="62"/>
      <c r="D49" s="63" t="s">
        <v>52</v>
      </c>
      <c r="E49" s="63"/>
      <c r="F49" s="63"/>
      <c r="G49" s="63"/>
      <c r="H49" s="55"/>
      <c r="I49" s="62"/>
      <c r="J49" s="62"/>
      <c r="K49" s="62"/>
      <c r="L49" s="62"/>
      <c r="M49" s="62"/>
      <c r="N49" s="62"/>
      <c r="O49" s="62"/>
      <c r="P49" s="62"/>
    </row>
    <row r="50" spans="1:16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29.25" customHeight="1">
      <c r="A51" s="67" t="s">
        <v>133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69"/>
    </row>
  </sheetData>
  <mergeCells count="164">
    <mergeCell ref="A1:P1"/>
    <mergeCell ref="A2:P2"/>
    <mergeCell ref="J46:J47"/>
    <mergeCell ref="L46:L47"/>
    <mergeCell ref="N46:N47"/>
    <mergeCell ref="O46:O47"/>
    <mergeCell ref="L19:L20"/>
    <mergeCell ref="A5:P5"/>
    <mergeCell ref="A6:B6"/>
    <mergeCell ref="D6:G6"/>
    <mergeCell ref="J6:L6"/>
    <mergeCell ref="N6:P6"/>
    <mergeCell ref="A7:O7"/>
    <mergeCell ref="A8:B8"/>
    <mergeCell ref="D8:G8"/>
    <mergeCell ref="J8:L8"/>
    <mergeCell ref="N8:P8"/>
    <mergeCell ref="N9:P9"/>
    <mergeCell ref="A10:B10"/>
    <mergeCell ref="D10:G10"/>
    <mergeCell ref="I10:K10"/>
    <mergeCell ref="L10:P10"/>
    <mergeCell ref="A11:B11"/>
    <mergeCell ref="D11:G11"/>
    <mergeCell ref="A9:G9"/>
    <mergeCell ref="J9:L9"/>
    <mergeCell ref="L11:M11"/>
    <mergeCell ref="J11:K11"/>
    <mergeCell ref="L13:M13"/>
    <mergeCell ref="L14:M14"/>
    <mergeCell ref="N11:P11"/>
    <mergeCell ref="N12:P12"/>
    <mergeCell ref="N13:P13"/>
    <mergeCell ref="N14:P14"/>
    <mergeCell ref="N15:P15"/>
    <mergeCell ref="D12:G12"/>
    <mergeCell ref="D13:G13"/>
    <mergeCell ref="D14:G14"/>
    <mergeCell ref="D15:G15"/>
    <mergeCell ref="J13:K13"/>
    <mergeCell ref="J14:K14"/>
    <mergeCell ref="J15:K15"/>
    <mergeCell ref="L15:M15"/>
    <mergeCell ref="L12:M12"/>
    <mergeCell ref="D18:G18"/>
    <mergeCell ref="J18:K18"/>
    <mergeCell ref="N16:P16"/>
    <mergeCell ref="D17:G17"/>
    <mergeCell ref="J17:K17"/>
    <mergeCell ref="N17:P17"/>
    <mergeCell ref="D16:G16"/>
    <mergeCell ref="J16:K16"/>
    <mergeCell ref="N18:P18"/>
    <mergeCell ref="L16:M16"/>
    <mergeCell ref="A19:B20"/>
    <mergeCell ref="C19:C20"/>
    <mergeCell ref="D19:G19"/>
    <mergeCell ref="D20:G20"/>
    <mergeCell ref="H19:H20"/>
    <mergeCell ref="I19:I20"/>
    <mergeCell ref="J19:K20"/>
    <mergeCell ref="N19:P20"/>
    <mergeCell ref="M19:M20"/>
    <mergeCell ref="D23:G23"/>
    <mergeCell ref="D26:G26"/>
    <mergeCell ref="D24:G24"/>
    <mergeCell ref="D25:G25"/>
    <mergeCell ref="C29:C30"/>
    <mergeCell ref="D29:G29"/>
    <mergeCell ref="D30:G30"/>
    <mergeCell ref="A28:B28"/>
    <mergeCell ref="A29:B30"/>
    <mergeCell ref="N26:P26"/>
    <mergeCell ref="D28:G28"/>
    <mergeCell ref="J28:K28"/>
    <mergeCell ref="N28:P28"/>
    <mergeCell ref="D27:G27"/>
    <mergeCell ref="D31:G31"/>
    <mergeCell ref="H29:H30"/>
    <mergeCell ref="J32:K33"/>
    <mergeCell ref="L32:L33"/>
    <mergeCell ref="M32:M33"/>
    <mergeCell ref="N32:P33"/>
    <mergeCell ref="L29:L31"/>
    <mergeCell ref="C34:C35"/>
    <mergeCell ref="D34:G34"/>
    <mergeCell ref="D35:G35"/>
    <mergeCell ref="I32:I33"/>
    <mergeCell ref="D32:G32"/>
    <mergeCell ref="D33:G33"/>
    <mergeCell ref="L34:L36"/>
    <mergeCell ref="D37:G37"/>
    <mergeCell ref="D36:G36"/>
    <mergeCell ref="H34:H35"/>
    <mergeCell ref="D38:G38"/>
    <mergeCell ref="D39:G39"/>
    <mergeCell ref="L38:L39"/>
    <mergeCell ref="D43:G43"/>
    <mergeCell ref="D44:G44"/>
    <mergeCell ref="J43:K43"/>
    <mergeCell ref="N40:P40"/>
    <mergeCell ref="D41:G41"/>
    <mergeCell ref="D42:G42"/>
    <mergeCell ref="D40:G40"/>
    <mergeCell ref="J40:K40"/>
    <mergeCell ref="L41:L42"/>
    <mergeCell ref="N43:P43"/>
    <mergeCell ref="J44:K44"/>
    <mergeCell ref="N44:P44"/>
    <mergeCell ref="N45:P45"/>
    <mergeCell ref="J45:K45"/>
    <mergeCell ref="N48:P49"/>
    <mergeCell ref="L48:L49"/>
    <mergeCell ref="M48:M49"/>
    <mergeCell ref="A50:P50"/>
    <mergeCell ref="A47:B47"/>
    <mergeCell ref="A46:B46"/>
    <mergeCell ref="A45:B45"/>
    <mergeCell ref="D46:G46"/>
    <mergeCell ref="D45:G45"/>
    <mergeCell ref="D47:G47"/>
    <mergeCell ref="A51:P51"/>
    <mergeCell ref="A52:N52"/>
    <mergeCell ref="O52:P52"/>
    <mergeCell ref="H48:H49"/>
    <mergeCell ref="I48:I49"/>
    <mergeCell ref="J48:K49"/>
    <mergeCell ref="A48:B49"/>
    <mergeCell ref="C48:C49"/>
    <mergeCell ref="D49:G49"/>
    <mergeCell ref="D48:G48"/>
    <mergeCell ref="L21:L25"/>
    <mergeCell ref="A14:B14"/>
    <mergeCell ref="A13:B13"/>
    <mergeCell ref="A23:B23"/>
    <mergeCell ref="A24:B24"/>
    <mergeCell ref="A25:B25"/>
    <mergeCell ref="C21:C22"/>
    <mergeCell ref="D21:G21"/>
    <mergeCell ref="D22:G22"/>
    <mergeCell ref="H21:H22"/>
    <mergeCell ref="A12:B12"/>
    <mergeCell ref="J12:K12"/>
    <mergeCell ref="A27:B27"/>
    <mergeCell ref="A17:B17"/>
    <mergeCell ref="A16:B16"/>
    <mergeCell ref="A15:B15"/>
    <mergeCell ref="A18:B18"/>
    <mergeCell ref="J26:K26"/>
    <mergeCell ref="A21:B22"/>
    <mergeCell ref="A26:B26"/>
    <mergeCell ref="A36:B36"/>
    <mergeCell ref="A33:B33"/>
    <mergeCell ref="A32:B32"/>
    <mergeCell ref="A31:B31"/>
    <mergeCell ref="A34:B35"/>
    <mergeCell ref="A40:B40"/>
    <mergeCell ref="A39:B39"/>
    <mergeCell ref="A38:B38"/>
    <mergeCell ref="A37:B37"/>
    <mergeCell ref="A44:B44"/>
    <mergeCell ref="A43:B43"/>
    <mergeCell ref="A42:B42"/>
    <mergeCell ref="A41:B41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r:id="rId1"/>
  <headerFooter alignWithMargins="0">
    <oddFooter>&amp;R&amp;"Times New Roman,Regular"&amp;8
Page 1 of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7">
      <selection activeCell="A38" sqref="A38:K38"/>
    </sheetView>
  </sheetViews>
  <sheetFormatPr defaultColWidth="9.140625" defaultRowHeight="12.75"/>
  <cols>
    <col min="1" max="1" width="2.28125" style="10" bestFit="1" customWidth="1"/>
    <col min="2" max="2" width="6.28125" style="10" customWidth="1"/>
    <col min="3" max="3" width="9.140625" style="10" hidden="1" customWidth="1"/>
    <col min="4" max="4" width="6.140625" style="10" hidden="1" customWidth="1"/>
    <col min="5" max="5" width="9.140625" style="10" customWidth="1"/>
    <col min="6" max="6" width="17.00390625" style="10" customWidth="1"/>
    <col min="7" max="10" width="9.140625" style="10" customWidth="1"/>
    <col min="11" max="11" width="8.57421875" style="10" customWidth="1"/>
    <col min="12" max="16384" width="9.140625" style="10" customWidth="1"/>
  </cols>
  <sheetData>
    <row r="1" spans="1:11" ht="15.75">
      <c r="A1" s="57" t="s">
        <v>96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2.75" customHeight="1">
      <c r="A7" s="68" t="s">
        <v>106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2.7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3.5" thickBo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2.75" customHeight="1">
      <c r="A11" s="7"/>
      <c r="B11" s="62"/>
      <c r="C11" s="62"/>
      <c r="D11" s="62"/>
      <c r="E11" s="62"/>
      <c r="F11" s="62"/>
      <c r="G11" s="2"/>
      <c r="H11" s="98" t="s">
        <v>54</v>
      </c>
      <c r="I11" s="99"/>
      <c r="J11" s="98" t="s">
        <v>58</v>
      </c>
      <c r="K11" s="99"/>
    </row>
    <row r="12" spans="1:11" ht="12.75" customHeight="1">
      <c r="A12" s="2"/>
      <c r="B12" s="62"/>
      <c r="C12" s="62"/>
      <c r="D12" s="62"/>
      <c r="E12" s="62"/>
      <c r="F12" s="62"/>
      <c r="G12" s="2"/>
      <c r="H12" s="95" t="s">
        <v>55</v>
      </c>
      <c r="I12" s="96"/>
      <c r="J12" s="95" t="s">
        <v>59</v>
      </c>
      <c r="K12" s="96"/>
    </row>
    <row r="13" spans="1:11" ht="12.75" customHeight="1">
      <c r="A13" s="2"/>
      <c r="B13" s="62"/>
      <c r="C13" s="62"/>
      <c r="D13" s="62"/>
      <c r="E13" s="62"/>
      <c r="F13" s="62"/>
      <c r="G13" s="2"/>
      <c r="H13" s="95" t="s">
        <v>56</v>
      </c>
      <c r="I13" s="96"/>
      <c r="J13" s="95" t="s">
        <v>60</v>
      </c>
      <c r="K13" s="96"/>
    </row>
    <row r="14" spans="1:11" ht="12.75" customHeight="1">
      <c r="A14" s="2"/>
      <c r="B14" s="62"/>
      <c r="C14" s="62"/>
      <c r="D14" s="62"/>
      <c r="E14" s="62"/>
      <c r="F14" s="62"/>
      <c r="G14" s="2"/>
      <c r="H14" s="93" t="s">
        <v>114</v>
      </c>
      <c r="I14" s="94"/>
      <c r="J14" s="93" t="s">
        <v>61</v>
      </c>
      <c r="K14" s="94"/>
    </row>
    <row r="15" spans="1:11" ht="13.5" thickBot="1">
      <c r="A15" s="2"/>
      <c r="B15" s="62"/>
      <c r="C15" s="62"/>
      <c r="D15" s="62"/>
      <c r="E15" s="62"/>
      <c r="F15" s="62"/>
      <c r="G15" s="2"/>
      <c r="H15" s="89" t="s">
        <v>57</v>
      </c>
      <c r="I15" s="90"/>
      <c r="J15" s="89" t="s">
        <v>57</v>
      </c>
      <c r="K15" s="90"/>
    </row>
    <row r="16" spans="1:11" ht="12.75">
      <c r="A16" s="2"/>
      <c r="B16" s="62"/>
      <c r="C16" s="62"/>
      <c r="D16" s="62"/>
      <c r="E16" s="62"/>
      <c r="F16" s="62"/>
      <c r="G16" s="2"/>
      <c r="H16" s="92"/>
      <c r="I16" s="92"/>
      <c r="J16" s="91"/>
      <c r="K16" s="91"/>
    </row>
    <row r="17" spans="1:11" ht="12.75">
      <c r="A17" s="11" t="s">
        <v>98</v>
      </c>
      <c r="B17" s="63" t="s">
        <v>118</v>
      </c>
      <c r="C17" s="63"/>
      <c r="D17" s="63"/>
      <c r="E17" s="63"/>
      <c r="F17" s="63"/>
      <c r="G17" s="2"/>
      <c r="H17" s="61">
        <v>2</v>
      </c>
      <c r="I17" s="61"/>
      <c r="J17" s="61">
        <v>10</v>
      </c>
      <c r="K17" s="61"/>
    </row>
    <row r="18" spans="1:11" ht="12.75">
      <c r="A18" s="2"/>
      <c r="B18" s="62"/>
      <c r="C18" s="62"/>
      <c r="D18" s="62"/>
      <c r="E18" s="62"/>
      <c r="F18" s="62"/>
      <c r="G18" s="2"/>
      <c r="H18" s="88">
        <f>SUM(H17)</f>
        <v>2</v>
      </c>
      <c r="I18" s="88"/>
      <c r="J18" s="88">
        <v>10</v>
      </c>
      <c r="K18" s="88"/>
    </row>
    <row r="19" spans="1:11" ht="12.75">
      <c r="A19" s="2"/>
      <c r="B19" s="62"/>
      <c r="C19" s="62"/>
      <c r="D19" s="62"/>
      <c r="E19" s="62"/>
      <c r="F19" s="62"/>
      <c r="G19" s="2"/>
      <c r="H19" s="61"/>
      <c r="I19" s="61"/>
      <c r="J19" s="61"/>
      <c r="K19" s="61"/>
    </row>
    <row r="20" spans="1:11" ht="12.75">
      <c r="A20" s="11" t="s">
        <v>117</v>
      </c>
      <c r="B20" s="63" t="s">
        <v>62</v>
      </c>
      <c r="C20" s="63"/>
      <c r="D20" s="63"/>
      <c r="E20" s="63"/>
      <c r="F20" s="63"/>
      <c r="G20" s="2"/>
      <c r="H20" s="61"/>
      <c r="I20" s="61"/>
      <c r="J20" s="61"/>
      <c r="K20" s="61"/>
    </row>
    <row r="21" spans="1:11" ht="12.75" customHeight="1">
      <c r="A21" s="2"/>
      <c r="B21" s="62"/>
      <c r="C21" s="62"/>
      <c r="D21" s="62"/>
      <c r="E21" s="63" t="s">
        <v>109</v>
      </c>
      <c r="F21" s="63"/>
      <c r="G21" s="2"/>
      <c r="H21" s="85">
        <v>2496</v>
      </c>
      <c r="I21" s="87"/>
      <c r="J21" s="85">
        <v>2496</v>
      </c>
      <c r="K21" s="86"/>
    </row>
    <row r="22" spans="1:11" ht="12.75">
      <c r="A22" s="2"/>
      <c r="B22" s="62"/>
      <c r="C22" s="62"/>
      <c r="D22" s="62"/>
      <c r="E22" s="63" t="s">
        <v>111</v>
      </c>
      <c r="F22" s="63"/>
      <c r="G22" s="2"/>
      <c r="H22" s="79">
        <f>6936+6</f>
        <v>6942</v>
      </c>
      <c r="I22" s="72"/>
      <c r="J22" s="79">
        <v>7235</v>
      </c>
      <c r="K22" s="84"/>
    </row>
    <row r="23" spans="1:11" ht="12.75" customHeight="1">
      <c r="A23" s="2"/>
      <c r="B23" s="62"/>
      <c r="C23" s="62"/>
      <c r="D23" s="62"/>
      <c r="E23" s="63" t="s">
        <v>110</v>
      </c>
      <c r="F23" s="63"/>
      <c r="G23" s="2"/>
      <c r="H23" s="73">
        <v>8</v>
      </c>
      <c r="I23" s="61"/>
      <c r="J23" s="73">
        <v>11</v>
      </c>
      <c r="K23" s="74"/>
    </row>
    <row r="24" spans="1:11" ht="12.75">
      <c r="A24" s="2"/>
      <c r="B24" s="62"/>
      <c r="C24" s="62"/>
      <c r="D24" s="62"/>
      <c r="E24" s="62"/>
      <c r="F24" s="62"/>
      <c r="G24" s="2"/>
      <c r="H24" s="75">
        <f>SUM(H21:I23)</f>
        <v>9446</v>
      </c>
      <c r="I24" s="76"/>
      <c r="J24" s="75">
        <f>SUM(J21:K23)</f>
        <v>9742</v>
      </c>
      <c r="K24" s="80"/>
    </row>
    <row r="25" spans="1:11" ht="12.75" customHeight="1">
      <c r="A25" s="11" t="s">
        <v>99</v>
      </c>
      <c r="B25" s="63" t="s">
        <v>63</v>
      </c>
      <c r="C25" s="63"/>
      <c r="D25" s="63"/>
      <c r="E25" s="63"/>
      <c r="F25" s="63"/>
      <c r="G25" s="2"/>
      <c r="H25" s="81"/>
      <c r="I25" s="82"/>
      <c r="J25" s="81"/>
      <c r="K25" s="83"/>
    </row>
    <row r="26" spans="1:11" ht="12.75" customHeight="1">
      <c r="A26" s="2"/>
      <c r="B26" s="62"/>
      <c r="C26" s="62"/>
      <c r="D26" s="62"/>
      <c r="E26" s="63" t="s">
        <v>112</v>
      </c>
      <c r="F26" s="63"/>
      <c r="G26" s="2"/>
      <c r="H26" s="73">
        <v>148</v>
      </c>
      <c r="I26" s="61"/>
      <c r="J26" s="73">
        <v>148</v>
      </c>
      <c r="K26" s="74"/>
    </row>
    <row r="27" spans="1:11" ht="12.75">
      <c r="A27" s="2"/>
      <c r="B27" s="62"/>
      <c r="C27" s="62"/>
      <c r="D27" s="62"/>
      <c r="E27" s="63" t="s">
        <v>113</v>
      </c>
      <c r="F27" s="63"/>
      <c r="G27" s="2"/>
      <c r="H27" s="79">
        <v>1246</v>
      </c>
      <c r="I27" s="72"/>
      <c r="J27" s="73">
        <v>276</v>
      </c>
      <c r="K27" s="74"/>
    </row>
    <row r="28" spans="1:11" ht="12.75">
      <c r="A28" s="2"/>
      <c r="B28" s="62"/>
      <c r="C28" s="62"/>
      <c r="D28" s="62"/>
      <c r="E28" s="62"/>
      <c r="F28" s="62"/>
      <c r="G28" s="2"/>
      <c r="H28" s="75">
        <f>SUM(H26:I27)</f>
        <v>1394</v>
      </c>
      <c r="I28" s="76"/>
      <c r="J28" s="77">
        <f>SUM(J26:K27)</f>
        <v>424</v>
      </c>
      <c r="K28" s="78"/>
    </row>
    <row r="29" spans="1:11" ht="12.75">
      <c r="A29" s="11" t="s">
        <v>100</v>
      </c>
      <c r="B29" s="63" t="s">
        <v>64</v>
      </c>
      <c r="C29" s="63"/>
      <c r="D29" s="63"/>
      <c r="E29" s="63"/>
      <c r="F29" s="63"/>
      <c r="G29" s="2"/>
      <c r="H29" s="72">
        <f>+H24-H28</f>
        <v>8052</v>
      </c>
      <c r="I29" s="72"/>
      <c r="J29" s="72">
        <f>+J24-J28</f>
        <v>9318</v>
      </c>
      <c r="K29" s="72"/>
    </row>
    <row r="30" spans="1:11" ht="13.5" thickBot="1">
      <c r="A30" s="2"/>
      <c r="B30" s="62"/>
      <c r="C30" s="62"/>
      <c r="D30" s="62"/>
      <c r="E30" s="62"/>
      <c r="F30" s="62"/>
      <c r="G30" s="2"/>
      <c r="H30" s="70">
        <f>+H29+H18</f>
        <v>8054</v>
      </c>
      <c r="I30" s="70"/>
      <c r="J30" s="70">
        <f>+J29+J18</f>
        <v>9328</v>
      </c>
      <c r="K30" s="70"/>
    </row>
    <row r="31" spans="1:11" ht="13.5" thickTop="1">
      <c r="A31" s="11" t="s">
        <v>101</v>
      </c>
      <c r="B31" s="63" t="s">
        <v>125</v>
      </c>
      <c r="C31" s="63"/>
      <c r="D31" s="63"/>
      <c r="E31" s="63"/>
      <c r="F31" s="63"/>
      <c r="G31" s="2"/>
      <c r="H31" s="71"/>
      <c r="I31" s="71"/>
      <c r="J31" s="71"/>
      <c r="K31" s="71"/>
    </row>
    <row r="32" spans="1:11" ht="12.75" customHeight="1">
      <c r="A32" s="2"/>
      <c r="B32" s="62"/>
      <c r="C32" s="62"/>
      <c r="D32" s="62"/>
      <c r="E32" s="63" t="s">
        <v>65</v>
      </c>
      <c r="F32" s="63"/>
      <c r="G32" s="2"/>
      <c r="H32" s="66">
        <v>42000</v>
      </c>
      <c r="I32" s="66"/>
      <c r="J32" s="66">
        <v>42000</v>
      </c>
      <c r="K32" s="66"/>
    </row>
    <row r="33" spans="1:11" ht="12.75" customHeight="1">
      <c r="A33" s="2"/>
      <c r="B33" s="62"/>
      <c r="C33" s="62"/>
      <c r="D33" s="62"/>
      <c r="E33" s="63" t="s">
        <v>124</v>
      </c>
      <c r="F33" s="63"/>
      <c r="G33" s="2"/>
      <c r="H33" s="20"/>
      <c r="I33" s="20">
        <f>-32671-1275</f>
        <v>-33946</v>
      </c>
      <c r="J33" s="20"/>
      <c r="K33" s="20">
        <v>-32672</v>
      </c>
    </row>
    <row r="34" spans="1:11" ht="12.75">
      <c r="A34" s="2"/>
      <c r="B34" s="62"/>
      <c r="C34" s="62"/>
      <c r="D34" s="62"/>
      <c r="E34" s="62"/>
      <c r="F34" s="62"/>
      <c r="G34" s="2"/>
      <c r="H34" s="61"/>
      <c r="I34" s="61"/>
      <c r="J34" s="61"/>
      <c r="K34" s="61"/>
    </row>
    <row r="35" spans="1:11" ht="13.5" thickBot="1">
      <c r="A35" s="2"/>
      <c r="B35" s="62"/>
      <c r="C35" s="62"/>
      <c r="D35" s="62"/>
      <c r="E35" s="62"/>
      <c r="F35" s="62"/>
      <c r="G35" s="2"/>
      <c r="H35" s="70">
        <f>SUM(H32:I34)</f>
        <v>8054</v>
      </c>
      <c r="I35" s="70"/>
      <c r="J35" s="70">
        <f>SUM(J32:K34)</f>
        <v>9328</v>
      </c>
      <c r="K35" s="70"/>
    </row>
    <row r="36" spans="1:11" ht="13.5" thickTop="1">
      <c r="A36" s="11" t="s">
        <v>102</v>
      </c>
      <c r="B36" s="63" t="s">
        <v>66</v>
      </c>
      <c r="C36" s="63"/>
      <c r="D36" s="63"/>
      <c r="E36" s="63"/>
      <c r="F36" s="63"/>
      <c r="G36" s="3" t="s">
        <v>67</v>
      </c>
      <c r="H36" s="60">
        <f>+H29/42000*100</f>
        <v>19.17142857142857</v>
      </c>
      <c r="I36" s="60"/>
      <c r="J36" s="60">
        <f>+J29/42000*100</f>
        <v>22.185714285714287</v>
      </c>
      <c r="K36" s="60"/>
    </row>
    <row r="37" spans="1:11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25.5" customHeight="1">
      <c r="A38" s="67" t="s">
        <v>132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</sheetData>
  <mergeCells count="108">
    <mergeCell ref="A8:K8"/>
    <mergeCell ref="A1:K1"/>
    <mergeCell ref="A2:K2"/>
    <mergeCell ref="A4:K4"/>
    <mergeCell ref="A5:K5"/>
    <mergeCell ref="A6:K6"/>
    <mergeCell ref="A7:K7"/>
    <mergeCell ref="A3:K3"/>
    <mergeCell ref="A9:K9"/>
    <mergeCell ref="A10:K10"/>
    <mergeCell ref="B11:D11"/>
    <mergeCell ref="E11:F11"/>
    <mergeCell ref="H11:I11"/>
    <mergeCell ref="J11:K11"/>
    <mergeCell ref="B12:D12"/>
    <mergeCell ref="E12:F12"/>
    <mergeCell ref="H12:I12"/>
    <mergeCell ref="B13:D13"/>
    <mergeCell ref="E13:F13"/>
    <mergeCell ref="H13:I13"/>
    <mergeCell ref="H14:I14"/>
    <mergeCell ref="J12:K12"/>
    <mergeCell ref="J13:K13"/>
    <mergeCell ref="J14:K14"/>
    <mergeCell ref="B14:D14"/>
    <mergeCell ref="E14:F14"/>
    <mergeCell ref="B17:F17"/>
    <mergeCell ref="B16:D16"/>
    <mergeCell ref="E16:F16"/>
    <mergeCell ref="B15:D15"/>
    <mergeCell ref="E15:F15"/>
    <mergeCell ref="J15:K15"/>
    <mergeCell ref="H17:I17"/>
    <mergeCell ref="J17:K17"/>
    <mergeCell ref="H15:I15"/>
    <mergeCell ref="J16:K16"/>
    <mergeCell ref="H16:I16"/>
    <mergeCell ref="J18:K18"/>
    <mergeCell ref="B19:D19"/>
    <mergeCell ref="E19:F19"/>
    <mergeCell ref="H19:I19"/>
    <mergeCell ref="J19:K19"/>
    <mergeCell ref="B18:D18"/>
    <mergeCell ref="E18:F18"/>
    <mergeCell ref="H18:I18"/>
    <mergeCell ref="J21:K21"/>
    <mergeCell ref="B20:F20"/>
    <mergeCell ref="H20:I20"/>
    <mergeCell ref="B21:D21"/>
    <mergeCell ref="E21:F21"/>
    <mergeCell ref="H21:I21"/>
    <mergeCell ref="J20:K20"/>
    <mergeCell ref="J23:K23"/>
    <mergeCell ref="J22:K22"/>
    <mergeCell ref="B22:D22"/>
    <mergeCell ref="E22:F22"/>
    <mergeCell ref="B23:D23"/>
    <mergeCell ref="E23:F23"/>
    <mergeCell ref="H23:I23"/>
    <mergeCell ref="H22:I22"/>
    <mergeCell ref="B26:D26"/>
    <mergeCell ref="E26:F26"/>
    <mergeCell ref="B25:F25"/>
    <mergeCell ref="B24:D24"/>
    <mergeCell ref="E24:F24"/>
    <mergeCell ref="J26:K26"/>
    <mergeCell ref="J24:K24"/>
    <mergeCell ref="H26:I26"/>
    <mergeCell ref="H25:I25"/>
    <mergeCell ref="H24:I24"/>
    <mergeCell ref="J25:K25"/>
    <mergeCell ref="J27:K27"/>
    <mergeCell ref="B28:D28"/>
    <mergeCell ref="E28:F28"/>
    <mergeCell ref="H28:I28"/>
    <mergeCell ref="J28:K28"/>
    <mergeCell ref="B27:D27"/>
    <mergeCell ref="E27:F27"/>
    <mergeCell ref="H27:I27"/>
    <mergeCell ref="J30:K30"/>
    <mergeCell ref="B29:F29"/>
    <mergeCell ref="H29:I29"/>
    <mergeCell ref="B30:D30"/>
    <mergeCell ref="E30:F30"/>
    <mergeCell ref="H30:I30"/>
    <mergeCell ref="J29:K29"/>
    <mergeCell ref="B33:D33"/>
    <mergeCell ref="E33:F33"/>
    <mergeCell ref="J32:K32"/>
    <mergeCell ref="B31:F31"/>
    <mergeCell ref="H31:I31"/>
    <mergeCell ref="J31:K31"/>
    <mergeCell ref="B32:D32"/>
    <mergeCell ref="E32:F32"/>
    <mergeCell ref="H32:I32"/>
    <mergeCell ref="J34:K34"/>
    <mergeCell ref="B35:D35"/>
    <mergeCell ref="E35:F35"/>
    <mergeCell ref="H35:I35"/>
    <mergeCell ref="J35:K35"/>
    <mergeCell ref="B34:D34"/>
    <mergeCell ref="E34:F34"/>
    <mergeCell ref="H34:I34"/>
    <mergeCell ref="A37:K37"/>
    <mergeCell ref="A38:K38"/>
    <mergeCell ref="B36:F36"/>
    <mergeCell ref="H36:I36"/>
    <mergeCell ref="J36:K36"/>
  </mergeCells>
  <printOptions/>
  <pageMargins left="1.141732283464567" right="0.7480314960629921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2 of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20">
      <selection activeCell="A40" sqref="A40:C40"/>
    </sheetView>
  </sheetViews>
  <sheetFormatPr defaultColWidth="9.140625" defaultRowHeight="12.75"/>
  <cols>
    <col min="1" max="1" width="50.57421875" style="10" bestFit="1" customWidth="1"/>
    <col min="2" max="2" width="15.140625" style="12" customWidth="1"/>
    <col min="3" max="3" width="13.7109375" style="12" customWidth="1"/>
    <col min="4" max="16384" width="9.140625" style="10" customWidth="1"/>
  </cols>
  <sheetData>
    <row r="1" spans="1:3" ht="15.75">
      <c r="A1" s="57" t="s">
        <v>96</v>
      </c>
      <c r="B1" s="57"/>
      <c r="C1" s="57"/>
    </row>
    <row r="2" spans="1:3" ht="12.75">
      <c r="A2" s="58" t="s">
        <v>97</v>
      </c>
      <c r="B2" s="58"/>
      <c r="C2" s="58"/>
    </row>
    <row r="3" ht="12.75">
      <c r="A3" s="8"/>
    </row>
    <row r="4" ht="12.75">
      <c r="A4" s="8"/>
    </row>
    <row r="5" ht="12.75">
      <c r="A5" s="8"/>
    </row>
    <row r="6" ht="12.75">
      <c r="A6" s="9" t="s">
        <v>68</v>
      </c>
    </row>
    <row r="7" ht="12.75">
      <c r="A7" s="9" t="s">
        <v>108</v>
      </c>
    </row>
    <row r="8" ht="12.75">
      <c r="A8" s="8"/>
    </row>
    <row r="9" spans="1:3" ht="12.75">
      <c r="A9" s="6"/>
      <c r="B9" s="16" t="s">
        <v>104</v>
      </c>
      <c r="C9" s="16" t="s">
        <v>105</v>
      </c>
    </row>
    <row r="10" spans="1:3" ht="12.75">
      <c r="A10" s="6"/>
      <c r="B10" s="13" t="s">
        <v>69</v>
      </c>
      <c r="C10" s="13" t="s">
        <v>69</v>
      </c>
    </row>
    <row r="11" spans="1:3" ht="12.75">
      <c r="A11" s="6" t="s">
        <v>70</v>
      </c>
      <c r="B11" s="14"/>
      <c r="C11" s="14"/>
    </row>
    <row r="12" spans="1:3" ht="12.75">
      <c r="A12" s="6"/>
      <c r="B12" s="14"/>
      <c r="C12" s="14"/>
    </row>
    <row r="13" spans="1:3" ht="12.75">
      <c r="A13" s="6" t="s">
        <v>71</v>
      </c>
      <c r="B13" s="20">
        <v>-1275</v>
      </c>
      <c r="C13" s="20">
        <f>Sheet1!P34</f>
        <v>-338</v>
      </c>
    </row>
    <row r="14" spans="1:3" ht="12.75">
      <c r="A14" s="6"/>
      <c r="B14" s="15"/>
      <c r="C14" s="15"/>
    </row>
    <row r="15" spans="1:3" ht="12.75">
      <c r="A15" s="6" t="s">
        <v>72</v>
      </c>
      <c r="B15" s="15"/>
      <c r="C15" s="15"/>
    </row>
    <row r="16" spans="1:3" ht="12.75">
      <c r="A16" s="6" t="s">
        <v>73</v>
      </c>
      <c r="B16" s="15">
        <v>9</v>
      </c>
      <c r="C16" s="15">
        <v>9</v>
      </c>
    </row>
    <row r="17" spans="1:3" ht="12.75">
      <c r="A17" s="6" t="s">
        <v>74</v>
      </c>
      <c r="B17" s="50" t="s">
        <v>15</v>
      </c>
      <c r="C17" s="51">
        <v>-5</v>
      </c>
    </row>
    <row r="18" spans="1:3" ht="12.75">
      <c r="A18" s="6" t="s">
        <v>75</v>
      </c>
      <c r="B18" s="20">
        <f>SUM(B13:B17)</f>
        <v>-1266</v>
      </c>
      <c r="C18" s="20">
        <f>SUM(C13:C17)</f>
        <v>-334</v>
      </c>
    </row>
    <row r="19" spans="1:3" ht="12.75">
      <c r="A19" s="6" t="s">
        <v>76</v>
      </c>
      <c r="B19" s="21">
        <f>-Sheet2!H21-Sheet2!H22+Sheet2!J21+Sheet2!J22</f>
        <v>293</v>
      </c>
      <c r="C19" s="15">
        <v>2</v>
      </c>
    </row>
    <row r="20" spans="1:3" ht="12.75">
      <c r="A20" s="6" t="s">
        <v>126</v>
      </c>
      <c r="B20" s="50">
        <f>+Sheet2!H28-Sheet2!J28</f>
        <v>970</v>
      </c>
      <c r="C20" s="50">
        <v>32</v>
      </c>
    </row>
    <row r="21" spans="1:3" ht="12.75">
      <c r="A21" s="6" t="s">
        <v>77</v>
      </c>
      <c r="B21" s="22">
        <f>SUM(B18:B20)</f>
        <v>-3</v>
      </c>
      <c r="C21" s="22">
        <f>SUM(C18:C20)</f>
        <v>-300</v>
      </c>
    </row>
    <row r="22" spans="1:3" ht="12.75">
      <c r="A22" s="6" t="s">
        <v>78</v>
      </c>
      <c r="B22" s="21" t="s">
        <v>15</v>
      </c>
      <c r="C22" s="23">
        <v>-14</v>
      </c>
    </row>
    <row r="23" spans="1:3" ht="12.75">
      <c r="A23" s="6" t="s">
        <v>79</v>
      </c>
      <c r="B23" s="52">
        <f>SUM(B21:B22)</f>
        <v>-3</v>
      </c>
      <c r="C23" s="52">
        <f>SUM(C21:C22)</f>
        <v>-314</v>
      </c>
    </row>
    <row r="24" spans="1:3" ht="12.75">
      <c r="A24" s="6"/>
      <c r="B24" s="23"/>
      <c r="C24" s="23"/>
    </row>
    <row r="25" spans="1:3" ht="12.75">
      <c r="A25" s="6" t="s">
        <v>127</v>
      </c>
      <c r="B25" s="15"/>
      <c r="C25" s="15"/>
    </row>
    <row r="26" spans="1:3" ht="12.75">
      <c r="A26" s="6" t="s">
        <v>129</v>
      </c>
      <c r="B26" s="21" t="s">
        <v>15</v>
      </c>
      <c r="C26" s="21">
        <v>5</v>
      </c>
    </row>
    <row r="27" spans="1:3" ht="12.75">
      <c r="A27" s="6" t="s">
        <v>128</v>
      </c>
      <c r="B27" s="53" t="s">
        <v>15</v>
      </c>
      <c r="C27" s="53">
        <f>SUM(C26)</f>
        <v>5</v>
      </c>
    </row>
    <row r="28" spans="1:3" ht="12.75">
      <c r="A28" s="6"/>
      <c r="B28" s="15"/>
      <c r="C28" s="15"/>
    </row>
    <row r="29" spans="1:3" ht="12.75">
      <c r="A29" s="6" t="s">
        <v>80</v>
      </c>
      <c r="B29" s="20">
        <f>+B23</f>
        <v>-3</v>
      </c>
      <c r="C29" s="20">
        <f>+C23+C27</f>
        <v>-309</v>
      </c>
    </row>
    <row r="30" spans="1:3" ht="12.75">
      <c r="A30" s="6" t="s">
        <v>81</v>
      </c>
      <c r="B30" s="21">
        <f>+C31</f>
        <v>11</v>
      </c>
      <c r="C30" s="21">
        <v>320</v>
      </c>
    </row>
    <row r="31" spans="1:3" ht="13.5" thickBot="1">
      <c r="A31" s="6" t="s">
        <v>82</v>
      </c>
      <c r="B31" s="54">
        <f>SUM(B29:B30)</f>
        <v>8</v>
      </c>
      <c r="C31" s="54">
        <f>SUM(C29:C30)</f>
        <v>11</v>
      </c>
    </row>
    <row r="32" spans="1:3" ht="13.5" thickTop="1">
      <c r="A32" s="6"/>
      <c r="B32" s="15"/>
      <c r="C32" s="15"/>
    </row>
    <row r="33" spans="1:3" ht="12.75">
      <c r="A33" s="6" t="s">
        <v>83</v>
      </c>
      <c r="B33" s="15"/>
      <c r="C33" s="15"/>
    </row>
    <row r="34" spans="1:3" ht="12.75">
      <c r="A34" s="6" t="s">
        <v>84</v>
      </c>
      <c r="B34" s="15">
        <f>+Sheet2!H23</f>
        <v>8</v>
      </c>
      <c r="C34" s="15">
        <v>11</v>
      </c>
    </row>
    <row r="35" spans="1:3" ht="12.75">
      <c r="A35" s="6" t="s">
        <v>85</v>
      </c>
      <c r="B35" s="21" t="s">
        <v>15</v>
      </c>
      <c r="C35" s="21" t="s">
        <v>15</v>
      </c>
    </row>
    <row r="36" spans="1:3" ht="13.5" thickBot="1">
      <c r="A36" s="6"/>
      <c r="B36" s="54">
        <f>SUM(B34:B35)</f>
        <v>8</v>
      </c>
      <c r="C36" s="54">
        <f>SUM(C34:C35)</f>
        <v>11</v>
      </c>
    </row>
    <row r="37" spans="1:3" ht="13.5" thickTop="1">
      <c r="A37" s="6"/>
      <c r="B37" s="15"/>
      <c r="C37" s="15"/>
    </row>
    <row r="38" spans="1:3" ht="12.75">
      <c r="A38" s="6"/>
      <c r="B38" s="15"/>
      <c r="C38" s="15"/>
    </row>
    <row r="39" spans="1:3" ht="12.75">
      <c r="A39" s="6"/>
      <c r="B39" s="15"/>
      <c r="C39" s="15"/>
    </row>
    <row r="40" spans="1:3" ht="32.25" customHeight="1">
      <c r="A40" s="67" t="s">
        <v>131</v>
      </c>
      <c r="B40" s="67"/>
      <c r="C40" s="67"/>
    </row>
    <row r="41" spans="1:3" ht="12.75">
      <c r="A41" s="6"/>
      <c r="B41" s="15"/>
      <c r="C41" s="15"/>
    </row>
    <row r="42" spans="1:3" ht="12.75">
      <c r="A42" s="6"/>
      <c r="B42" s="15"/>
      <c r="C42" s="15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</sheetData>
  <mergeCells count="3">
    <mergeCell ref="A40:C40"/>
    <mergeCell ref="A1:C1"/>
    <mergeCell ref="A2:C2"/>
  </mergeCells>
  <printOptions/>
  <pageMargins left="1.141732283464567" right="0.7480314960629921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3 of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C9" sqref="C9"/>
    </sheetView>
  </sheetViews>
  <sheetFormatPr defaultColWidth="9.140625" defaultRowHeight="12.75"/>
  <cols>
    <col min="1" max="1" width="51.7109375" style="10" customWidth="1"/>
    <col min="2" max="2" width="9.140625" style="10" customWidth="1"/>
    <col min="3" max="3" width="15.7109375" style="10" customWidth="1"/>
    <col min="4" max="4" width="11.140625" style="10" customWidth="1"/>
    <col min="5" max="16384" width="9.140625" style="10" customWidth="1"/>
  </cols>
  <sheetData>
    <row r="1" spans="1:4" ht="15.75">
      <c r="A1" s="57" t="s">
        <v>96</v>
      </c>
      <c r="B1" s="57"/>
      <c r="C1" s="57"/>
      <c r="D1" s="57"/>
    </row>
    <row r="2" spans="1:4" ht="12.75">
      <c r="A2" s="58" t="s">
        <v>97</v>
      </c>
      <c r="B2" s="58"/>
      <c r="C2" s="58"/>
      <c r="D2" s="58"/>
    </row>
    <row r="5" ht="12.75">
      <c r="A5" s="8"/>
    </row>
    <row r="6" ht="12.75">
      <c r="A6" s="9" t="s">
        <v>86</v>
      </c>
    </row>
    <row r="7" ht="12.75">
      <c r="A7" s="9" t="s">
        <v>116</v>
      </c>
    </row>
    <row r="8" ht="12.75">
      <c r="A8" s="8"/>
    </row>
    <row r="9" spans="1:4" ht="25.5">
      <c r="A9" s="28" t="s">
        <v>87</v>
      </c>
      <c r="B9" s="30" t="s">
        <v>88</v>
      </c>
      <c r="C9" s="28" t="s">
        <v>89</v>
      </c>
      <c r="D9" s="29" t="s">
        <v>90</v>
      </c>
    </row>
    <row r="10" spans="1:4" ht="12.75">
      <c r="A10" s="35"/>
      <c r="B10" s="37" t="s">
        <v>91</v>
      </c>
      <c r="C10" s="32" t="s">
        <v>91</v>
      </c>
      <c r="D10" s="25" t="s">
        <v>91</v>
      </c>
    </row>
    <row r="11" spans="1:4" ht="12.75">
      <c r="A11" s="36" t="s">
        <v>103</v>
      </c>
      <c r="B11" s="33"/>
      <c r="C11" s="33"/>
      <c r="D11" s="27"/>
    </row>
    <row r="12" spans="1:4" ht="12.75">
      <c r="A12" s="35" t="s">
        <v>92</v>
      </c>
      <c r="B12" s="38">
        <v>42000000</v>
      </c>
      <c r="C12" s="34">
        <f>+C20</f>
        <v>-32671412</v>
      </c>
      <c r="D12" s="26">
        <f>SUM(B12:C12)</f>
        <v>9328588</v>
      </c>
    </row>
    <row r="13" spans="1:4" ht="12.75">
      <c r="A13" s="35" t="s">
        <v>93</v>
      </c>
      <c r="B13" s="39">
        <v>0</v>
      </c>
      <c r="C13" s="34">
        <v>-1274603</v>
      </c>
      <c r="D13" s="31">
        <f>SUM(B13:C13)</f>
        <v>-1274603</v>
      </c>
    </row>
    <row r="14" spans="1:4" ht="3.75" customHeight="1">
      <c r="A14" s="35"/>
      <c r="B14" s="40"/>
      <c r="C14" s="38"/>
      <c r="D14" s="26"/>
    </row>
    <row r="15" spans="1:4" ht="12.75">
      <c r="A15" s="35" t="s">
        <v>94</v>
      </c>
      <c r="B15" s="45">
        <f>SUM(B12:B13)</f>
        <v>42000000</v>
      </c>
      <c r="C15" s="44">
        <f>SUM(C12:C13)</f>
        <v>-33946015</v>
      </c>
      <c r="D15" s="46">
        <f>SUM(D12:D13)</f>
        <v>8053985</v>
      </c>
    </row>
    <row r="16" spans="1:4" ht="12.75">
      <c r="A16" s="35"/>
      <c r="B16" s="33"/>
      <c r="C16" s="33"/>
      <c r="D16" s="27"/>
    </row>
    <row r="17" spans="1:4" ht="12.75">
      <c r="A17" s="36" t="s">
        <v>115</v>
      </c>
      <c r="B17" s="33"/>
      <c r="C17" s="33"/>
      <c r="D17" s="27"/>
    </row>
    <row r="18" spans="1:4" ht="12.75">
      <c r="A18" s="35" t="s">
        <v>95</v>
      </c>
      <c r="B18" s="38">
        <v>42000000</v>
      </c>
      <c r="C18" s="34">
        <v>-32336404</v>
      </c>
      <c r="D18" s="26">
        <v>9663596</v>
      </c>
    </row>
    <row r="19" spans="1:4" ht="12.75">
      <c r="A19" s="35" t="s">
        <v>93</v>
      </c>
      <c r="B19" s="41">
        <v>0</v>
      </c>
      <c r="C19" s="42">
        <v>-335008</v>
      </c>
      <c r="D19" s="48">
        <f>SUM(B19:C19)</f>
        <v>-335008</v>
      </c>
    </row>
    <row r="20" spans="1:4" ht="12.75">
      <c r="A20" s="47" t="s">
        <v>94</v>
      </c>
      <c r="B20" s="45">
        <f>SUM(B18:B19)</f>
        <v>42000000</v>
      </c>
      <c r="C20" s="42">
        <f>SUM(C18:C19)</f>
        <v>-32671412</v>
      </c>
      <c r="D20" s="43">
        <f>SUM(D18:D19)</f>
        <v>9328588</v>
      </c>
    </row>
    <row r="21" spans="1:3" ht="12.75">
      <c r="A21" s="8"/>
      <c r="C21" s="24"/>
    </row>
    <row r="22" spans="1:4" ht="27.75" customHeight="1">
      <c r="A22" s="100" t="s">
        <v>130</v>
      </c>
      <c r="B22" s="100"/>
      <c r="C22" s="100"/>
      <c r="D22" s="100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</sheetData>
  <mergeCells count="3">
    <mergeCell ref="A1:D1"/>
    <mergeCell ref="A2:D2"/>
    <mergeCell ref="A22:D22"/>
  </mergeCells>
  <printOptions/>
  <pageMargins left="0.7480314960629921" right="0.5905511811023623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4 of 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Ekran</dc:creator>
  <cp:keywords/>
  <dc:description/>
  <cp:lastModifiedBy>S0068LSY</cp:lastModifiedBy>
  <cp:lastPrinted>2006-05-30T08:58:26Z</cp:lastPrinted>
  <dcterms:created xsi:type="dcterms:W3CDTF">2006-05-20T08:55:46Z</dcterms:created>
  <dcterms:modified xsi:type="dcterms:W3CDTF">2006-05-30T09:00:42Z</dcterms:modified>
  <cp:category/>
  <cp:version/>
  <cp:contentType/>
  <cp:contentStatus/>
</cp:coreProperties>
</file>